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0" yWindow="0" windowWidth="27330" windowHeight="10860"/>
  </bookViews>
  <sheets>
    <sheet name="Pracovný výkaz" sheetId="1" r:id="rId1"/>
    <sheet name="Návod na používanie PV" sheetId="2" r:id="rId2"/>
  </sheets>
  <definedNames>
    <definedName name="_xlnm.Print_Area" localSheetId="0">'Pracovný výkaz'!$A$1:$AI$34</definedName>
  </definedNames>
  <calcPr calcId="145621"/>
</workbook>
</file>

<file path=xl/calcChain.xml><?xml version="1.0" encoding="utf-8"?>
<calcChain xmlns="http://schemas.openxmlformats.org/spreadsheetml/2006/main">
  <c r="BA33" i="1" l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BA31" i="1" l="1"/>
  <c r="BA30" i="1"/>
  <c r="AU18" i="1" l="1"/>
  <c r="BA18" i="1"/>
  <c r="BA19" i="1"/>
  <c r="B28" i="1" l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 (iba TPP) v súlade s dochádzkou
</t>
        </r>
      </text>
    </comment>
    <comment ref="A18" author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3" author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zamestnávateľ, uvádza sa aj čas praconého pokoja
</t>
        </r>
      </text>
    </comment>
  </commentList>
</comments>
</file>

<file path=xl/sharedStrings.xml><?xml version="1.0" encoding="utf-8"?>
<sst xmlns="http://schemas.openxmlformats.org/spreadsheetml/2006/main" count="59" uniqueCount="58">
  <si>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</si>
  <si>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</si>
  <si>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</si>
  <si>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</si>
  <si>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</si>
  <si>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</si>
  <si>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</si>
  <si>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</si>
  <si>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</si>
  <si>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</si>
  <si>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</si>
  <si>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</si>
  <si>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</si>
  <si>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</si>
  <si>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</si>
  <si>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</si>
  <si>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</si>
  <si>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</si>
  <si>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</si>
  <si>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</si>
  <si>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</si>
  <si>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</si>
  <si>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</si>
  <si>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</si>
  <si>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</si>
  <si>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</si>
  <si>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</si>
  <si>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</si>
  <si>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</si>
  <si>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</si>
  <si>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</si>
  <si>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</si>
  <si>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</si>
  <si>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</si>
  <si>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</si>
  <si>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</si>
  <si>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</si>
  <si>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</si>
  <si>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</si>
  <si>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</si>
  <si>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</si>
  <si>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</si>
  <si>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</si>
  <si>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</si>
  <si>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</si>
  <si>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</si>
  <si>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</si>
  <si>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</si>
  <si>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</si>
  <si>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september</t>
  </si>
  <si>
    <t>Stručný popis oprávnených činností na projektoch OP EVS</t>
  </si>
  <si>
    <t>lekár</t>
  </si>
  <si>
    <t>∑  oprávnených hodín:</t>
  </si>
  <si>
    <t>Meno, priezvisko osoby predkladajúcej pracovný výkaz (zamestnanca):</t>
  </si>
  <si>
    <t>Všetky vyššie uvedené údaje sú reálne, správne, úplné, presné a pravdivé.</t>
  </si>
  <si>
    <r>
      <t>Meno osoby</t>
    </r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color rgb="FF006100"/>
        <rFont val="Calibri"/>
        <family val="2"/>
        <charset val="238"/>
        <scheme val="minor"/>
      </rPr>
      <t>:</t>
    </r>
  </si>
  <si>
    <r>
      <rPr>
        <b/>
        <sz val="8"/>
        <color theme="1"/>
        <rFont val="Verdana"/>
        <family val="2"/>
        <charset val="238"/>
      </rPr>
      <t xml:space="preserve">1. </t>
    </r>
    <r>
      <rPr>
        <b/>
        <sz val="8"/>
        <color indexed="8"/>
        <rFont val="Verdana"/>
        <family val="2"/>
        <charset val="238"/>
      </rPr>
      <t xml:space="preserve">„Meno osoby" - </t>
    </r>
    <r>
      <rPr>
        <sz val="8"/>
        <color indexed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indexed="8"/>
        <rFont val="Verdana"/>
        <family val="2"/>
        <charset val="238"/>
      </rPr>
      <t xml:space="preserve">2. „Mesiac" - </t>
    </r>
    <r>
      <rPr>
        <sz val="8"/>
        <color indexed="8"/>
        <rFont val="Verdana"/>
        <family val="2"/>
        <charset val="238"/>
      </rPr>
      <t xml:space="preserve">vybrať mesiac v ktorom boli predmetné činnosti vykonané.
</t>
    </r>
    <r>
      <rPr>
        <b/>
        <sz val="8"/>
        <color indexed="8"/>
        <rFont val="Verdana"/>
        <family val="2"/>
        <charset val="238"/>
      </rPr>
      <t xml:space="preserve">3. „Rok" </t>
    </r>
    <r>
      <rPr>
        <sz val="8"/>
        <color indexed="8"/>
        <rFont val="Verdana"/>
        <family val="2"/>
        <charset val="238"/>
      </rPr>
      <t xml:space="preserve">- vybrať rok v ktorom boli predmetné činnosti vykonané.
</t>
    </r>
    <r>
      <rPr>
        <b/>
        <sz val="8"/>
        <color indexed="8"/>
        <rFont val="Verdana"/>
        <family val="2"/>
        <charset val="238"/>
      </rPr>
      <t xml:space="preserve">4. „Deň“ </t>
    </r>
    <r>
      <rPr>
        <sz val="8"/>
        <color indexed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color indexed="8"/>
        <rFont val="Verdana"/>
        <family val="2"/>
        <charset val="238"/>
      </rPr>
      <t>5. „Názov prijímateľa"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color indexed="8"/>
        <rFont val="Verdana"/>
        <family val="2"/>
        <charset val="238"/>
      </rPr>
      <t>6. 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predmetné činnosti na danej pozícii vykonané.   
</t>
    </r>
    <r>
      <rPr>
        <b/>
        <sz val="8"/>
        <color indexed="8"/>
        <rFont val="Verdana"/>
        <family val="2"/>
        <charset val="238"/>
      </rPr>
      <t>7. "p.č. položky rozpočtu - práca na TPP"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color indexed="8"/>
        <rFont val="Verdana"/>
        <family val="2"/>
        <charset val="238"/>
      </rPr>
      <t xml:space="preserve">8. "p.č. položky rozpočtu - práca mimo TPP (DoVP/DoPČ)" -  </t>
    </r>
    <r>
      <rPr>
        <sz val="8"/>
        <color indexed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color indexed="8"/>
        <rFont val="Verdana"/>
        <family val="2"/>
        <charset val="238"/>
      </rPr>
      <t>9. "pracovné pomery mimo EŠIF (TPP)"</t>
    </r>
    <r>
      <rPr>
        <sz val="8"/>
        <color indexed="8"/>
        <rFont val="Verdana"/>
        <family val="2"/>
        <charset val="238"/>
      </rPr>
      <t xml:space="preserve"> - uvádza sa čas za všetky ostatné pracovné činnosti mimo EŠIF kumulatívne.
</t>
    </r>
    <r>
      <rPr>
        <b/>
        <sz val="8"/>
        <color indexed="8"/>
        <rFont val="Verdana"/>
        <family val="2"/>
        <charset val="238"/>
      </rPr>
      <t>10. "pracovné pomery mimo EŠIF (DoVP/DoPČ)"</t>
    </r>
    <r>
      <rPr>
        <sz val="8"/>
        <color indexed="8"/>
        <rFont val="Verdana"/>
        <family val="2"/>
        <charset val="238"/>
      </rPr>
      <t xml:space="preserve"> - uvádza sa čas za všetky ostatné pracovné činnosti (DoVP/DoPČ) mimo EŠIF kumulatívne.
</t>
    </r>
    <r>
      <rPr>
        <b/>
        <sz val="8"/>
        <color indexed="8"/>
        <rFont val="Verdana"/>
        <family val="2"/>
        <charset val="238"/>
      </rPr>
      <t xml:space="preserve">11. "∑ odpracovaných hodín" - </t>
    </r>
    <r>
      <rPr>
        <sz val="8"/>
        <color indexed="8"/>
        <rFont val="Verdana"/>
        <family val="2"/>
        <charset val="238"/>
      </rPr>
      <t xml:space="preserve">súčet reálne odpracovaných hodín za danú pracovnú pozíciu v súlade s dochádzkou.
</t>
    </r>
    <r>
      <rPr>
        <b/>
        <sz val="8"/>
        <color indexed="8"/>
        <rFont val="Verdana"/>
        <family val="2"/>
        <charset val="238"/>
      </rPr>
      <t>12. "∑  oprávnených hodín"</t>
    </r>
    <r>
      <rPr>
        <sz val="8"/>
        <color indexed="8"/>
        <rFont val="Verdana"/>
        <family val="2"/>
        <charset val="238"/>
      </rPr>
      <t xml:space="preserve"> - prepočet oprávneného počtu hodín za danú pracovnú pozíciu.
</t>
    </r>
    <r>
      <rPr>
        <b/>
        <sz val="8"/>
        <color indexed="8"/>
        <rFont val="Verdana"/>
        <family val="2"/>
        <charset val="238"/>
      </rPr>
      <t xml:space="preserve">13. "∑  reálne odpracovaných hodín" </t>
    </r>
    <r>
      <rPr>
        <sz val="8"/>
        <color indexed="8"/>
        <rFont val="Verdana"/>
        <family val="2"/>
        <charset val="238"/>
      </rPr>
      <t>(bunka AH14)</t>
    </r>
    <r>
      <rPr>
        <b/>
        <sz val="8"/>
        <color indexed="8"/>
        <rFont val="Verdana"/>
        <family val="2"/>
        <charset val="238"/>
      </rPr>
      <t xml:space="preserve">- </t>
    </r>
    <r>
      <rPr>
        <sz val="8"/>
        <color indexed="8"/>
        <rFont val="Verdana"/>
        <family val="2"/>
        <charset val="238"/>
      </rPr>
      <t>uviesť súčet reálne odpracovaných hodín za ten pracovný pomer, v rámci ktorého si prijímateľ nárokuje preplatiť mzdu za pracovnú pozíciu/ie na TPP v súlade s dochádzkou.</t>
    </r>
    <r>
      <rPr>
        <b/>
        <sz val="8"/>
        <color indexed="8"/>
        <rFont val="Verdana"/>
        <family val="2"/>
        <charset val="238"/>
      </rPr>
      <t xml:space="preserve">
</t>
    </r>
    <r>
      <rPr>
        <sz val="8"/>
        <color indexed="8"/>
        <rFont val="Verdana"/>
        <family val="2"/>
        <charset val="238"/>
      </rPr>
      <t xml:space="preserve">
</t>
    </r>
    <r>
      <rPr>
        <b/>
        <i/>
        <sz val="8"/>
        <color indexed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 - neuvádza sa neoprávnená dovolenka/nenárokovaná dovolenka, lekár, pracovná neschopnosť - uvádza sa čas vrátane dní pracovného pokoja, ktoré v rámci PN hradí zamestnávateľ, nahradené voľno, platený nadčas príp. iné (z výplatnej pásky) v danom mesiaci za ten pracovný pomer, v rámci ktorého si prijímateľ nárokuje preplatiť mzdu za pracovnú pozíciu/ie na TPP. 
7. Stručný popis oprávnených činností na projektoch OP EVS - uviesť za dané obdobie stručný popis činností pracovníka viažucich sa najmä k výstupom projektu.
</t>
    </r>
  </si>
  <si>
    <r>
      <t xml:space="preserve">Vyplnením/predložením tohto účtovného dokladu potvrdzujem/čestne vyhlasujem*:  
• </t>
    </r>
    <r>
      <rPr>
        <sz val="8"/>
        <color rgb="FFFF0000"/>
        <rFont val="Verdana"/>
        <family val="2"/>
        <charset val="238"/>
      </rPr>
      <t xml:space="preserve">že všetky vyššie uvedené údaje sú reálne, správne, úplné, presné a pravdivé,
</t>
    </r>
    <r>
      <rPr>
        <b/>
        <sz val="8"/>
        <color rgb="FFFF0000"/>
        <rFont val="Verdana"/>
        <family val="2"/>
        <charset val="238"/>
      </rPr>
      <t>•</t>
    </r>
    <r>
      <rPr>
        <sz val="8"/>
        <color rgb="FFFF0000"/>
        <rFont val="Verdana"/>
        <family val="2"/>
        <charset val="238"/>
      </rPr>
      <t xml:space="preserve"> že nárokované výdavky sa navzájom časovo a vecne neprekrývajú a neprekrývajú sa ani s inými prostriedkami z verejných zdrojov,
</t>
    </r>
    <r>
      <rPr>
        <b/>
        <sz val="8"/>
        <color rgb="FFFF0000"/>
        <rFont val="Verdana"/>
        <family val="2"/>
        <charset val="238"/>
      </rPr>
      <t>•</t>
    </r>
    <r>
      <rPr>
        <sz val="8"/>
        <color rgb="FFFF0000"/>
        <rFont val="Verdana"/>
        <family val="2"/>
        <charset val="238"/>
      </rPr>
      <t xml:space="preserve"> že výdavky týkajúce sa výkonu práce neprekročili povolený limit  rozsahu práce maximálne 12 hodín/deň za všetky moje  pracovné úväzky kumulatívne, (t. j. za všetky pracovné pomery, dohody o prácach vykonávaných mimo pracovného pomeru a štátnozamestnanecký pomer),</t>
    </r>
    <r>
      <rPr>
        <b/>
        <sz val="8"/>
        <color rgb="FFFF0000"/>
        <rFont val="Verdana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</si>
</sst>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0.000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trike/>
      <sz val="8"/>
      <color indexed="8"/>
      <name val="Verdana"/>
      <family val="2"/>
      <charset val="238"/>
    </font>
    <font>
      <b/>
      <sz val="8"/>
      <color rgb="FFFF0000"/>
      <name val="Verdana"/>
      <family val="2"/>
      <charset val="238"/>
    </font>
    <font>
      <sz val="8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60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5" fillId="0" borderId="7" xfId="0" applyNumberFormat="1" applyFont="1" applyBorder="1" applyProtection="1">
      <protection locked="0"/>
    </xf>
    <xf numFmtId="4" fontId="5" fillId="0" borderId="7" xfId="0" applyNumberFormat="1" applyFont="1" applyBorder="1" applyAlignment="1" applyProtection="1">
      <protection locked="0"/>
    </xf>
    <xf numFmtId="0" fontId="5" fillId="0" borderId="7" xfId="0" applyFont="1" applyBorder="1" applyAlignment="1"/>
    <xf numFmtId="0" fontId="0" fillId="4" borderId="25" xfId="0" applyFill="1" applyBorder="1"/>
    <xf numFmtId="0" fontId="0" fillId="4" borderId="26" xfId="0" applyFill="1" applyBorder="1"/>
    <xf numFmtId="165" fontId="5" fillId="0" borderId="22" xfId="0" applyNumberFormat="1" applyFont="1" applyBorder="1" applyProtection="1">
      <protection locked="0"/>
    </xf>
    <xf numFmtId="14" fontId="0" fillId="0" borderId="0" xfId="0" applyNumberFormat="1"/>
    <xf numFmtId="166" fontId="0" fillId="0" borderId="0" xfId="0" applyNumberFormat="1"/>
    <xf numFmtId="0" fontId="0" fillId="0" borderId="0" xfId="0"/>
    <xf numFmtId="168" fontId="0" fillId="0" borderId="0" xfId="0" applyNumberFormat="1"/>
    <xf numFmtId="169" fontId="0" fillId="4" borderId="4" xfId="0" applyNumberFormat="1" applyFill="1" applyBorder="1"/>
    <xf numFmtId="167" fontId="9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9" fontId="0" fillId="4" borderId="25" xfId="0" applyNumberFormat="1" applyFill="1" applyBorder="1"/>
    <xf numFmtId="169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70" fontId="0" fillId="4" borderId="18" xfId="0" applyNumberFormat="1" applyFill="1" applyBorder="1"/>
    <xf numFmtId="170" fontId="0" fillId="4" borderId="26" xfId="0" applyNumberFormat="1" applyFill="1" applyBorder="1"/>
    <xf numFmtId="170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5" fillId="0" borderId="12" xfId="0" applyFont="1" applyBorder="1" applyAlignment="1"/>
    <xf numFmtId="0" fontId="0" fillId="0" borderId="25" xfId="0" applyBorder="1"/>
    <xf numFmtId="167" fontId="9" fillId="0" borderId="31" xfId="2" applyNumberFormat="1" applyFont="1" applyFill="1" applyBorder="1" applyAlignment="1" applyProtection="1"/>
    <xf numFmtId="0" fontId="0" fillId="0" borderId="43" xfId="0" applyBorder="1"/>
    <xf numFmtId="0" fontId="12" fillId="0" borderId="0" xfId="4"/>
    <xf numFmtId="0" fontId="17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170" fontId="0" fillId="4" borderId="7" xfId="0" applyNumberFormat="1" applyFill="1" applyBorder="1"/>
    <xf numFmtId="0" fontId="0" fillId="0" borderId="46" xfId="0" applyBorder="1"/>
    <xf numFmtId="164" fontId="0" fillId="4" borderId="48" xfId="0" applyNumberFormat="1" applyFill="1" applyBorder="1"/>
    <xf numFmtId="164" fontId="0" fillId="4" borderId="49" xfId="0" applyNumberFormat="1" applyFill="1" applyBorder="1"/>
    <xf numFmtId="0" fontId="5" fillId="4" borderId="20" xfId="0" applyFont="1" applyFill="1" applyBorder="1" applyAlignment="1"/>
    <xf numFmtId="0" fontId="5" fillId="4" borderId="24" xfId="0" applyFont="1" applyFill="1" applyBorder="1" applyAlignment="1"/>
    <xf numFmtId="0" fontId="0" fillId="4" borderId="13" xfId="0" applyFont="1" applyFill="1" applyBorder="1"/>
    <xf numFmtId="0" fontId="0" fillId="0" borderId="52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3" fillId="4" borderId="34" xfId="0" applyFont="1" applyFill="1" applyBorder="1" applyAlignment="1">
      <alignment wrapText="1"/>
    </xf>
    <xf numFmtId="0" fontId="3" fillId="4" borderId="24" xfId="0" applyFont="1" applyFill="1" applyBorder="1" applyAlignment="1">
      <alignment wrapText="1"/>
    </xf>
    <xf numFmtId="0" fontId="0" fillId="4" borderId="39" xfId="0" applyFill="1" applyBorder="1"/>
    <xf numFmtId="165" fontId="0" fillId="4" borderId="50" xfId="0" applyNumberFormat="1" applyFill="1" applyBorder="1"/>
    <xf numFmtId="0" fontId="0" fillId="0" borderId="0" xfId="0" applyFill="1"/>
    <xf numFmtId="14" fontId="0" fillId="0" borderId="0" xfId="0" applyNumberFormat="1" applyFill="1"/>
    <xf numFmtId="0" fontId="15" fillId="0" borderId="22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vertical="top" wrapText="1"/>
      <protection locked="0"/>
    </xf>
    <xf numFmtId="0" fontId="5" fillId="4" borderId="21" xfId="0" applyFont="1" applyFill="1" applyBorder="1" applyAlignment="1">
      <alignment vertical="center"/>
    </xf>
    <xf numFmtId="0" fontId="15" fillId="5" borderId="43" xfId="0" applyFont="1" applyFill="1" applyBorder="1" applyAlignment="1" applyProtection="1">
      <alignment vertical="center"/>
      <protection locked="0"/>
    </xf>
    <xf numFmtId="0" fontId="15" fillId="5" borderId="24" xfId="0" applyFont="1" applyFill="1" applyBorder="1" applyAlignment="1" applyProtection="1">
      <alignment vertical="center" wrapText="1"/>
      <protection locked="0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0" xfId="2" applyFont="1" applyFill="1" applyBorder="1" applyAlignment="1" applyProtection="1"/>
    <xf numFmtId="0" fontId="9" fillId="0" borderId="37" xfId="2" applyFont="1" applyFill="1" applyBorder="1" applyAlignment="1" applyProtection="1"/>
    <xf numFmtId="0" fontId="9" fillId="0" borderId="41" xfId="2" applyFont="1" applyFill="1" applyBorder="1" applyAlignment="1" applyProtection="1"/>
    <xf numFmtId="164" fontId="0" fillId="0" borderId="51" xfId="0" applyNumberFormat="1" applyFill="1" applyBorder="1"/>
    <xf numFmtId="0" fontId="0" fillId="0" borderId="0" xfId="0" applyFont="1" applyAlignment="1">
      <alignment horizontal="right"/>
    </xf>
    <xf numFmtId="0" fontId="0" fillId="4" borderId="6" xfId="0" applyFill="1" applyBorder="1" applyAlignment="1"/>
    <xf numFmtId="170" fontId="0" fillId="4" borderId="10" xfId="0" applyNumberFormat="1" applyFill="1" applyBorder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0" fontId="2" fillId="2" borderId="13" xfId="1" applyFont="1" applyBorder="1" applyAlignment="1"/>
    <xf numFmtId="164" fontId="0" fillId="4" borderId="53" xfId="0" applyNumberFormat="1" applyFill="1" applyBorder="1"/>
    <xf numFmtId="170" fontId="0" fillId="4" borderId="28" xfId="0" applyNumberFormat="1" applyFill="1" applyBorder="1"/>
    <xf numFmtId="170" fontId="0" fillId="4" borderId="30" xfId="0" applyNumberFormat="1" applyFill="1" applyBorder="1"/>
    <xf numFmtId="170" fontId="0" fillId="4" borderId="25" xfId="0" applyNumberFormat="1" applyFill="1" applyBorder="1"/>
    <xf numFmtId="170" fontId="0" fillId="4" borderId="47" xfId="0" applyNumberFormat="1" applyFill="1" applyBorder="1"/>
    <xf numFmtId="0" fontId="14" fillId="0" borderId="0" xfId="0" applyFont="1" applyBorder="1" applyAlignment="1" applyProtection="1">
      <alignment horizontal="left"/>
      <protection locked="0"/>
    </xf>
    <xf numFmtId="0" fontId="21" fillId="0" borderId="0" xfId="0" applyFont="1" applyBorder="1" applyAlignment="1" applyProtection="1">
      <alignment horizontal="left"/>
      <protection locked="0"/>
    </xf>
    <xf numFmtId="0" fontId="9" fillId="0" borderId="54" xfId="2" applyFont="1" applyFill="1" applyBorder="1" applyAlignment="1" applyProtection="1"/>
    <xf numFmtId="0" fontId="9" fillId="0" borderId="44" xfId="2" applyFont="1" applyFill="1" applyBorder="1" applyAlignment="1" applyProtection="1"/>
    <xf numFmtId="0" fontId="9" fillId="0" borderId="55" xfId="2" applyFont="1" applyFill="1" applyBorder="1" applyAlignment="1" applyProtection="1"/>
    <xf numFmtId="0" fontId="0" fillId="0" borderId="0" xfId="0" applyAlignment="1">
      <alignment wrapText="1"/>
    </xf>
    <xf numFmtId="0" fontId="1" fillId="2" borderId="13" xfId="1" applyNumberFormat="1" applyBorder="1" applyAlignment="1">
      <alignment horizontal="center"/>
    </xf>
    <xf numFmtId="0" fontId="1" fillId="2" borderId="14" xfId="1" applyNumberFormat="1" applyBorder="1" applyAlignment="1">
      <alignment horizontal="center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20" xfId="0" applyFont="1" applyBorder="1" applyAlignment="1"/>
    <xf numFmtId="0" fontId="6" fillId="0" borderId="28" xfId="0" applyFont="1" applyBorder="1" applyAlignment="1"/>
    <xf numFmtId="0" fontId="0" fillId="4" borderId="13" xfId="0" applyFill="1" applyBorder="1" applyAlignment="1"/>
    <xf numFmtId="0" fontId="0" fillId="4" borderId="14" xfId="0" applyFill="1" applyBorder="1" applyAlignment="1"/>
    <xf numFmtId="0" fontId="0" fillId="4" borderId="8" xfId="0" applyFill="1" applyBorder="1" applyAlignment="1"/>
    <xf numFmtId="0" fontId="0" fillId="4" borderId="32" xfId="0" applyFill="1" applyBorder="1" applyAlignment="1"/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4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/>
    </xf>
    <xf numFmtId="0" fontId="22" fillId="0" borderId="0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0" fontId="1" fillId="2" borderId="14" xfId="1" applyBorder="1" applyAlignment="1"/>
    <xf numFmtId="0" fontId="0" fillId="0" borderId="14" xfId="0" applyBorder="1" applyAlignment="1"/>
    <xf numFmtId="0" fontId="0" fillId="0" borderId="45" xfId="0" applyBorder="1" applyAlignment="1"/>
    <xf numFmtId="0" fontId="2" fillId="2" borderId="13" xfId="1" applyFont="1" applyBorder="1" applyAlignment="1">
      <alignment horizontal="center"/>
    </xf>
    <xf numFmtId="0" fontId="2" fillId="2" borderId="14" xfId="1" applyFont="1" applyBorder="1" applyAlignment="1">
      <alignment horizontal="center"/>
    </xf>
    <xf numFmtId="0" fontId="2" fillId="2" borderId="45" xfId="1" applyFont="1" applyBorder="1" applyAlignment="1">
      <alignment horizontal="center"/>
    </xf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" fillId="2" borderId="13" xfId="1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45" xfId="0" applyNumberFormat="1" applyBorder="1" applyAlignment="1">
      <alignment horizontal="center"/>
    </xf>
    <xf numFmtId="0" fontId="1" fillId="2" borderId="13" xfId="1" applyBorder="1" applyAlignment="1">
      <alignment horizontal="right"/>
    </xf>
    <xf numFmtId="0" fontId="1" fillId="2" borderId="14" xfId="1" applyBorder="1" applyAlignment="1">
      <alignment horizontal="right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" fillId="2" borderId="13" xfId="1" applyBorder="1" applyAlignment="1">
      <alignment horizontal="center"/>
    </xf>
    <xf numFmtId="0" fontId="1" fillId="2" borderId="14" xfId="1" applyBorder="1" applyAlignment="1">
      <alignment horizontal="center"/>
    </xf>
    <xf numFmtId="0" fontId="1" fillId="2" borderId="45" xfId="1" applyBorder="1" applyAlignment="1">
      <alignment horizontal="center"/>
    </xf>
    <xf numFmtId="0" fontId="1" fillId="2" borderId="45" xfId="1" applyBorder="1" applyAlignment="1">
      <alignment horizontal="right"/>
    </xf>
    <xf numFmtId="0" fontId="13" fillId="0" borderId="44" xfId="4" applyFont="1" applyBorder="1" applyAlignment="1">
      <alignment horizontal="left" vertical="top" wrapText="1"/>
    </xf>
    <xf numFmtId="0" fontId="13" fillId="0" borderId="0" xfId="4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3"/>
  <sheetViews>
    <sheetView tabSelected="1" view="pageLayout" topLeftCell="A13" zoomScaleNormal="100" zoomScaleSheetLayoutView="100" workbookViewId="0">
      <selection activeCell="W40" sqref="W40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9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U1" s="19"/>
      <c r="AV1" s="19"/>
    </row>
    <row r="2" spans="1:48" ht="15.75" thickBot="1" x14ac:dyDescent="0.3">
      <c r="A2" s="138" t="s">
        <v>0</v>
      </c>
      <c r="B2" s="139"/>
      <c r="C2" s="139"/>
      <c r="D2" s="139"/>
      <c r="E2" s="139"/>
      <c r="F2" s="139"/>
      <c r="G2" s="140"/>
      <c r="H2" s="154" t="s">
        <v>55</v>
      </c>
      <c r="I2" s="155"/>
      <c r="J2" s="156"/>
      <c r="K2" s="135"/>
      <c r="L2" s="136"/>
      <c r="M2" s="136"/>
      <c r="N2" s="136"/>
      <c r="O2" s="136"/>
      <c r="P2" s="136"/>
      <c r="Q2" s="136"/>
      <c r="R2" s="136"/>
      <c r="S2" s="136"/>
      <c r="T2" s="136"/>
      <c r="U2" s="137"/>
      <c r="V2" s="148" t="s">
        <v>1</v>
      </c>
      <c r="W2" s="149"/>
      <c r="X2" s="145" t="s">
        <v>3</v>
      </c>
      <c r="Y2" s="146"/>
      <c r="Z2" s="146"/>
      <c r="AA2" s="146"/>
      <c r="AB2" s="146"/>
      <c r="AC2" s="147"/>
      <c r="AD2" s="148" t="s">
        <v>2</v>
      </c>
      <c r="AE2" s="157"/>
      <c r="AF2" s="100">
        <v>2021</v>
      </c>
      <c r="AG2" s="101"/>
      <c r="AH2" s="101"/>
      <c r="AI2" s="88"/>
      <c r="AU2" s="19"/>
      <c r="AV2" s="19"/>
    </row>
    <row r="3" spans="1:48" ht="15.75" customHeight="1" thickBot="1" x14ac:dyDescent="0.3">
      <c r="B3" s="39"/>
      <c r="AH3" s="39"/>
      <c r="AI3" s="39"/>
      <c r="AU3" s="19"/>
      <c r="AV3" s="19"/>
    </row>
    <row r="4" spans="1:48" ht="15.75" customHeight="1" thickBot="1" x14ac:dyDescent="0.3">
      <c r="B4" s="64" t="s">
        <v>44</v>
      </c>
      <c r="C4" s="27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28">
        <v>16</v>
      </c>
      <c r="S4" s="28">
        <v>17</v>
      </c>
      <c r="T4" s="28">
        <v>18</v>
      </c>
      <c r="U4" s="28">
        <v>19</v>
      </c>
      <c r="V4" s="28">
        <v>20</v>
      </c>
      <c r="W4" s="28">
        <v>21</v>
      </c>
      <c r="X4" s="28">
        <v>22</v>
      </c>
      <c r="Y4" s="28">
        <v>23</v>
      </c>
      <c r="Z4" s="28">
        <v>24</v>
      </c>
      <c r="AA4" s="28">
        <v>25</v>
      </c>
      <c r="AB4" s="28">
        <v>26</v>
      </c>
      <c r="AC4" s="28">
        <v>27</v>
      </c>
      <c r="AD4" s="28">
        <v>28</v>
      </c>
      <c r="AE4" s="28">
        <f>IF(DAY(DATE($AF$2,AU18+1,0))=28,"",29)</f>
        <v>29</v>
      </c>
      <c r="AF4" s="28">
        <f>IF(OR(DAY(DATE($AF$2,$AU$18+1,0))=28,DAY(DATE($AF$2,$AU$18+1,0))=29),"",IF(DAY(DATE($AF$2,$AU$18+1,0))=29,"",30))</f>
        <v>30</v>
      </c>
      <c r="AG4" s="29">
        <f>IF(OR(DAY(DATE($AF$2,$AU$18+1,0))=28,DAY(DATE($AF$2,$AU$18+1,0))=29),"",IF(DAY(DATE($AF$2,$AU$18+1,0))=30,"",31))</f>
        <v>31</v>
      </c>
      <c r="AH4" s="150" t="s">
        <v>40</v>
      </c>
      <c r="AI4" s="152" t="s">
        <v>52</v>
      </c>
      <c r="AU4" s="19"/>
      <c r="AV4" s="19"/>
    </row>
    <row r="5" spans="1:48" ht="15.75" thickBot="1" x14ac:dyDescent="0.3">
      <c r="A5" s="113"/>
      <c r="B5" s="136"/>
      <c r="C5" s="30">
        <f t="shared" ref="C5:AD5" si="0">(DATE($AF$2,$AU$18,C4))</f>
        <v>44197</v>
      </c>
      <c r="D5" s="21">
        <f t="shared" si="0"/>
        <v>44198</v>
      </c>
      <c r="E5" s="21">
        <f t="shared" si="0"/>
        <v>44199</v>
      </c>
      <c r="F5" s="21">
        <f t="shared" si="0"/>
        <v>44200</v>
      </c>
      <c r="G5" s="21">
        <f t="shared" si="0"/>
        <v>44201</v>
      </c>
      <c r="H5" s="21">
        <f t="shared" si="0"/>
        <v>44202</v>
      </c>
      <c r="I5" s="21">
        <f t="shared" si="0"/>
        <v>44203</v>
      </c>
      <c r="J5" s="21">
        <f t="shared" si="0"/>
        <v>44204</v>
      </c>
      <c r="K5" s="21">
        <f t="shared" si="0"/>
        <v>44205</v>
      </c>
      <c r="L5" s="21">
        <f t="shared" si="0"/>
        <v>44206</v>
      </c>
      <c r="M5" s="21">
        <f t="shared" si="0"/>
        <v>44207</v>
      </c>
      <c r="N5" s="21">
        <f t="shared" si="0"/>
        <v>44208</v>
      </c>
      <c r="O5" s="21">
        <f t="shared" si="0"/>
        <v>44209</v>
      </c>
      <c r="P5" s="21">
        <f t="shared" si="0"/>
        <v>44210</v>
      </c>
      <c r="Q5" s="21">
        <f t="shared" si="0"/>
        <v>44211</v>
      </c>
      <c r="R5" s="21">
        <f t="shared" si="0"/>
        <v>44212</v>
      </c>
      <c r="S5" s="21">
        <f t="shared" si="0"/>
        <v>44213</v>
      </c>
      <c r="T5" s="21">
        <f t="shared" si="0"/>
        <v>44214</v>
      </c>
      <c r="U5" s="21">
        <f t="shared" si="0"/>
        <v>44215</v>
      </c>
      <c r="V5" s="21">
        <f t="shared" si="0"/>
        <v>44216</v>
      </c>
      <c r="W5" s="21">
        <f t="shared" si="0"/>
        <v>44217</v>
      </c>
      <c r="X5" s="21">
        <f t="shared" si="0"/>
        <v>44218</v>
      </c>
      <c r="Y5" s="21">
        <f t="shared" si="0"/>
        <v>44219</v>
      </c>
      <c r="Z5" s="21">
        <f t="shared" si="0"/>
        <v>44220</v>
      </c>
      <c r="AA5" s="21">
        <f t="shared" si="0"/>
        <v>44221</v>
      </c>
      <c r="AB5" s="21">
        <f t="shared" si="0"/>
        <v>44222</v>
      </c>
      <c r="AC5" s="21">
        <f t="shared" si="0"/>
        <v>44223</v>
      </c>
      <c r="AD5" s="21">
        <f t="shared" si="0"/>
        <v>44224</v>
      </c>
      <c r="AE5" s="21">
        <f>IF(ISERROR(DATE($AF$2,$AU$18,AE4)),"",(DATE($AF$2,$AU$18,AE4)))</f>
        <v>44225</v>
      </c>
      <c r="AF5" s="21">
        <f>IF(ISERROR(DATE($AF$2,$AU$18,AF4)),"",(DATE($AF$2,$AU$18,AF4)))</f>
        <v>44226</v>
      </c>
      <c r="AG5" s="31">
        <f>IF(ISERROR(DATE($AF$2,$AU$18,AG4)),"",(DATE($AF$2,$AU$18,AG4)))</f>
        <v>44227</v>
      </c>
      <c r="AH5" s="151"/>
      <c r="AI5" s="153"/>
      <c r="AU5" s="19"/>
      <c r="AV5" s="19"/>
    </row>
    <row r="6" spans="1:48" s="19" customFormat="1" ht="14.25" hidden="1" customHeight="1" thickBot="1" x14ac:dyDescent="0.3">
      <c r="A6" s="82"/>
      <c r="B6" s="84"/>
      <c r="C6" s="3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31"/>
      <c r="AH6" s="85"/>
      <c r="AI6" s="86"/>
    </row>
    <row r="7" spans="1:48" x14ac:dyDescent="0.25">
      <c r="A7" s="143" t="s">
        <v>35</v>
      </c>
      <c r="B7" s="144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3"/>
      <c r="AI7" s="36"/>
      <c r="AU7" s="19"/>
      <c r="AV7" s="19"/>
    </row>
    <row r="8" spans="1:48" x14ac:dyDescent="0.25">
      <c r="A8" s="109"/>
      <c r="B8" s="110"/>
      <c r="C8" s="1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5"/>
      <c r="AH8" s="24"/>
      <c r="AI8" s="37"/>
      <c r="AU8" s="19"/>
      <c r="AV8" s="19"/>
    </row>
    <row r="9" spans="1:48" x14ac:dyDescent="0.25">
      <c r="A9" s="141" t="s">
        <v>34</v>
      </c>
      <c r="B9" s="142"/>
      <c r="C9" s="1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5"/>
      <c r="AH9" s="24"/>
      <c r="AI9" s="37"/>
      <c r="AU9" s="19"/>
      <c r="AV9" s="19"/>
    </row>
    <row r="10" spans="1:48" x14ac:dyDescent="0.25">
      <c r="A10" s="111"/>
      <c r="B10" s="112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5"/>
      <c r="AI10" s="38"/>
      <c r="AU10" s="19"/>
      <c r="AV10" s="19"/>
    </row>
    <row r="11" spans="1:48" s="19" customFormat="1" x14ac:dyDescent="0.25">
      <c r="A11" s="62" t="s">
        <v>36</v>
      </c>
      <c r="B11" s="35"/>
      <c r="C11" s="32"/>
      <c r="D11" s="1"/>
      <c r="E11" s="1"/>
      <c r="F11" s="1"/>
      <c r="G11" s="1"/>
      <c r="H11" s="2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3"/>
      <c r="AH11" s="90">
        <f>SUM(C11:AG11)</f>
        <v>0</v>
      </c>
      <c r="AI11" s="51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63" t="s">
        <v>37</v>
      </c>
      <c r="B12" s="35"/>
      <c r="C12" s="34"/>
      <c r="D12" s="4"/>
      <c r="E12" s="4"/>
      <c r="F12" s="4"/>
      <c r="G12" s="58"/>
      <c r="H12" s="4"/>
      <c r="I12" s="4"/>
      <c r="J12" s="60"/>
      <c r="K12" s="4"/>
      <c r="L12" s="59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0"/>
      <c r="AH12" s="91">
        <f>SUM(C12:AG12)</f>
        <v>0</v>
      </c>
      <c r="AI12" s="83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9"/>
      <c r="AV12" s="19"/>
    </row>
    <row r="13" spans="1:48" ht="15.75" thickBot="1" x14ac:dyDescent="0.3">
      <c r="A13" s="113" t="s">
        <v>38</v>
      </c>
      <c r="B13" s="114"/>
      <c r="C13" s="46"/>
      <c r="D13" s="41"/>
      <c r="E13" s="42"/>
      <c r="F13" s="42"/>
      <c r="G13" s="41"/>
      <c r="H13" s="61"/>
      <c r="I13" s="41"/>
      <c r="J13" s="41"/>
      <c r="K13" s="41"/>
      <c r="L13" s="41"/>
      <c r="M13" s="41"/>
      <c r="N13" s="42"/>
      <c r="O13" s="42"/>
      <c r="P13" s="41"/>
      <c r="Q13" s="41"/>
      <c r="R13" s="41"/>
      <c r="S13" s="41"/>
      <c r="T13" s="41"/>
      <c r="U13" s="42"/>
      <c r="V13" s="42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92">
        <f>SUM(C13:AG13)</f>
        <v>0</v>
      </c>
      <c r="AI13" s="38">
        <f t="shared" si="1"/>
        <v>0</v>
      </c>
    </row>
    <row r="14" spans="1:48" s="19" customFormat="1" ht="15.75" thickBot="1" x14ac:dyDescent="0.3">
      <c r="A14" s="115" t="s">
        <v>39</v>
      </c>
      <c r="B14" s="116"/>
      <c r="C14" s="44"/>
      <c r="D14" s="4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42"/>
      <c r="AC14" s="42"/>
      <c r="AD14" s="52"/>
      <c r="AE14" s="52"/>
      <c r="AF14" s="52"/>
      <c r="AG14" s="52"/>
      <c r="AH14" s="93">
        <f>SUM(C14:AG14)</f>
        <v>0</v>
      </c>
      <c r="AI14" s="51">
        <f t="shared" si="1"/>
        <v>0</v>
      </c>
    </row>
    <row r="15" spans="1:48" ht="15.75" thickBot="1" x14ac:dyDescent="0.3">
      <c r="B15" s="81" t="s">
        <v>45</v>
      </c>
      <c r="C15" s="53">
        <f>SUM(C6:C14)</f>
        <v>0</v>
      </c>
      <c r="D15" s="54">
        <f>SUM(D6:D14)</f>
        <v>0</v>
      </c>
      <c r="E15" s="54">
        <f t="shared" ref="E15:AG15" si="2">SUM(E6:E14)</f>
        <v>0</v>
      </c>
      <c r="F15" s="54">
        <f t="shared" si="2"/>
        <v>0</v>
      </c>
      <c r="G15" s="54">
        <f t="shared" si="2"/>
        <v>0</v>
      </c>
      <c r="H15" s="54">
        <f t="shared" si="2"/>
        <v>0</v>
      </c>
      <c r="I15" s="54">
        <f t="shared" si="2"/>
        <v>0</v>
      </c>
      <c r="J15" s="54">
        <f t="shared" si="2"/>
        <v>0</v>
      </c>
      <c r="K15" s="54">
        <f t="shared" si="2"/>
        <v>0</v>
      </c>
      <c r="L15" s="54">
        <f t="shared" si="2"/>
        <v>0</v>
      </c>
      <c r="M15" s="54">
        <f t="shared" si="2"/>
        <v>0</v>
      </c>
      <c r="N15" s="54">
        <f t="shared" si="2"/>
        <v>0</v>
      </c>
      <c r="O15" s="54">
        <f t="shared" si="2"/>
        <v>0</v>
      </c>
      <c r="P15" s="54">
        <f t="shared" si="2"/>
        <v>0</v>
      </c>
      <c r="Q15" s="54">
        <f t="shared" si="2"/>
        <v>0</v>
      </c>
      <c r="R15" s="54">
        <f t="shared" si="2"/>
        <v>0</v>
      </c>
      <c r="S15" s="54">
        <f t="shared" si="2"/>
        <v>0</v>
      </c>
      <c r="T15" s="54">
        <f t="shared" si="2"/>
        <v>0</v>
      </c>
      <c r="U15" s="54">
        <f t="shared" si="2"/>
        <v>0</v>
      </c>
      <c r="V15" s="54">
        <f t="shared" si="2"/>
        <v>0</v>
      </c>
      <c r="W15" s="54">
        <f t="shared" si="2"/>
        <v>0</v>
      </c>
      <c r="X15" s="54">
        <f t="shared" si="2"/>
        <v>0</v>
      </c>
      <c r="Y15" s="54">
        <f t="shared" si="2"/>
        <v>0</v>
      </c>
      <c r="Z15" s="54">
        <f t="shared" si="2"/>
        <v>0</v>
      </c>
      <c r="AA15" s="54">
        <f t="shared" si="2"/>
        <v>0</v>
      </c>
      <c r="AB15" s="54">
        <f t="shared" si="2"/>
        <v>0</v>
      </c>
      <c r="AC15" s="54">
        <f t="shared" si="2"/>
        <v>0</v>
      </c>
      <c r="AD15" s="54">
        <f t="shared" si="2"/>
        <v>0</v>
      </c>
      <c r="AE15" s="54">
        <f t="shared" si="2"/>
        <v>0</v>
      </c>
      <c r="AF15" s="54">
        <f t="shared" si="2"/>
        <v>0</v>
      </c>
      <c r="AG15" s="54">
        <f t="shared" si="2"/>
        <v>0</v>
      </c>
      <c r="AH15" s="80"/>
      <c r="AI15" s="89"/>
    </row>
    <row r="16" spans="1:48" ht="11.25" customHeight="1" x14ac:dyDescent="0.25"/>
    <row r="17" spans="1:53" ht="15.75" thickBot="1" x14ac:dyDescent="0.3"/>
    <row r="18" spans="1:53" ht="15.75" thickBot="1" x14ac:dyDescent="0.3">
      <c r="A18" s="105" t="s">
        <v>13</v>
      </c>
      <c r="B18" s="106"/>
      <c r="K18" s="117" t="s">
        <v>50</v>
      </c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9"/>
      <c r="AS18">
        <v>2016</v>
      </c>
      <c r="AU18" s="19">
        <f>MONTH(DATEVALUE(X2&amp;" 1"))</f>
        <v>1</v>
      </c>
      <c r="AV18" s="102" t="s">
        <v>21</v>
      </c>
      <c r="AW18" s="103"/>
      <c r="AX18" s="103"/>
      <c r="AY18" s="103"/>
      <c r="AZ18" s="104"/>
      <c r="BA18" s="22">
        <f>DATE($AF$2,1,1)</f>
        <v>44197</v>
      </c>
    </row>
    <row r="19" spans="1:53" ht="15.75" thickBot="1" x14ac:dyDescent="0.3">
      <c r="A19" s="107"/>
      <c r="B19" s="108"/>
      <c r="K19" s="120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2"/>
      <c r="AS19">
        <v>2017</v>
      </c>
      <c r="AV19" s="102" t="s">
        <v>22</v>
      </c>
      <c r="AW19" s="103"/>
      <c r="AX19" s="103"/>
      <c r="AY19" s="103"/>
      <c r="AZ19" s="104"/>
      <c r="BA19" s="22">
        <f>DATE($AF$2,1,6)</f>
        <v>44202</v>
      </c>
    </row>
    <row r="20" spans="1:53" ht="21" customHeight="1" x14ac:dyDescent="0.25">
      <c r="A20" s="70" t="s">
        <v>14</v>
      </c>
      <c r="B20" s="16"/>
      <c r="K20" s="123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5"/>
      <c r="AS20">
        <v>2018</v>
      </c>
      <c r="AT20" s="19"/>
      <c r="AU20" s="19"/>
      <c r="AV20" s="73" t="s">
        <v>23</v>
      </c>
      <c r="AW20" s="74"/>
      <c r="AX20" s="74"/>
      <c r="AY20" s="74"/>
      <c r="AZ20" s="75"/>
      <c r="BA20" s="22">
        <f>BA21-3</f>
        <v>44288</v>
      </c>
    </row>
    <row r="21" spans="1:53" x14ac:dyDescent="0.25">
      <c r="A21" s="55" t="s">
        <v>15</v>
      </c>
      <c r="B21" s="11"/>
      <c r="K21" s="123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5"/>
      <c r="AS21" s="19">
        <v>2019</v>
      </c>
      <c r="AT21" s="19"/>
      <c r="AU21" s="19"/>
      <c r="AV21" s="73" t="s">
        <v>33</v>
      </c>
      <c r="AW21" s="74"/>
      <c r="AX21" s="74"/>
      <c r="AY21" s="74"/>
      <c r="AZ21" s="75"/>
      <c r="BA21" s="22">
        <f>DOLLAR(("4/"&amp;AF2)/7+MOD(19*MOD($AF$2,19)-7,30)*14%,)*7-5</f>
        <v>44291</v>
      </c>
    </row>
    <row r="22" spans="1:53" x14ac:dyDescent="0.25">
      <c r="A22" s="55" t="s">
        <v>16</v>
      </c>
      <c r="B22" s="11"/>
      <c r="K22" s="123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5"/>
      <c r="AS22" s="19">
        <v>2020</v>
      </c>
      <c r="AT22" s="19"/>
      <c r="AU22" s="19"/>
      <c r="AV22" s="73" t="s">
        <v>24</v>
      </c>
      <c r="AW22" s="74"/>
      <c r="AX22" s="74"/>
      <c r="AY22" s="74"/>
      <c r="AZ22" s="75"/>
      <c r="BA22" s="22">
        <f>DATE($AF$2,5,1)</f>
        <v>44317</v>
      </c>
    </row>
    <row r="23" spans="1:53" x14ac:dyDescent="0.25">
      <c r="A23" s="55" t="s">
        <v>51</v>
      </c>
      <c r="B23" s="11"/>
      <c r="K23" s="123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5"/>
      <c r="AS23" s="19">
        <v>2021</v>
      </c>
      <c r="AT23" s="19"/>
      <c r="AU23" s="19"/>
      <c r="AV23" s="73" t="s">
        <v>25</v>
      </c>
      <c r="AW23" s="74"/>
      <c r="AX23" s="74"/>
      <c r="AY23" s="74"/>
      <c r="AZ23" s="75"/>
      <c r="BA23" s="22">
        <f>DATE($AF$2,5,8)</f>
        <v>44324</v>
      </c>
    </row>
    <row r="24" spans="1:53" ht="15.75" thickBot="1" x14ac:dyDescent="0.3">
      <c r="A24" s="55" t="s">
        <v>17</v>
      </c>
      <c r="B24" s="12"/>
      <c r="K24" s="126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8"/>
      <c r="AS24" s="19">
        <v>2022</v>
      </c>
      <c r="AT24" s="19"/>
      <c r="AU24" s="19"/>
      <c r="AV24" s="73" t="s">
        <v>26</v>
      </c>
      <c r="AW24" s="74"/>
      <c r="AX24" s="74"/>
      <c r="AY24" s="74"/>
      <c r="AZ24" s="75"/>
      <c r="BA24" s="22">
        <f>DATE($AF$2,7,5)</f>
        <v>44382</v>
      </c>
    </row>
    <row r="25" spans="1:53" x14ac:dyDescent="0.25">
      <c r="A25" s="55" t="s">
        <v>18</v>
      </c>
      <c r="B25" s="12"/>
      <c r="AS25" s="19">
        <v>2023</v>
      </c>
      <c r="AT25" s="19"/>
      <c r="AU25" s="19"/>
      <c r="AV25" s="73" t="s">
        <v>27</v>
      </c>
      <c r="AW25" s="74"/>
      <c r="AX25" s="74"/>
      <c r="AY25" s="74"/>
      <c r="AZ25" s="75"/>
      <c r="BA25" s="22">
        <f>DATE($AF$2,8,29)</f>
        <v>44437</v>
      </c>
    </row>
    <row r="26" spans="1:53" x14ac:dyDescent="0.25">
      <c r="A26" s="55" t="s">
        <v>19</v>
      </c>
      <c r="B26" s="13"/>
      <c r="AS26" s="18" t="s">
        <v>3</v>
      </c>
      <c r="AT26" s="19"/>
      <c r="AU26" s="19"/>
      <c r="AV26" s="73" t="s">
        <v>28</v>
      </c>
      <c r="AW26" s="74"/>
      <c r="AX26" s="74"/>
      <c r="AY26" s="74"/>
      <c r="AZ26" s="75"/>
      <c r="BA26" s="22">
        <f>DATE($AF$2,9,1)</f>
        <v>44440</v>
      </c>
    </row>
    <row r="27" spans="1:53" ht="15.75" thickBot="1" x14ac:dyDescent="0.3">
      <c r="A27" s="56" t="s">
        <v>20</v>
      </c>
      <c r="B27" s="43"/>
      <c r="AS27" s="18" t="s">
        <v>4</v>
      </c>
      <c r="AT27" s="19"/>
      <c r="AU27" s="19"/>
      <c r="AV27" s="73" t="s">
        <v>29</v>
      </c>
      <c r="AW27" s="74"/>
      <c r="AX27" s="74"/>
      <c r="AY27" s="74"/>
      <c r="AZ27" s="75"/>
      <c r="BA27" s="22">
        <f>DATE($AF$2,9,15)</f>
        <v>44454</v>
      </c>
    </row>
    <row r="28" spans="1:53" ht="15.75" thickBot="1" x14ac:dyDescent="0.3">
      <c r="A28" s="57" t="s">
        <v>46</v>
      </c>
      <c r="B28" s="65">
        <f>SUM(B20:B27)</f>
        <v>0</v>
      </c>
      <c r="AS28" s="18" t="s">
        <v>5</v>
      </c>
      <c r="AT28" s="19"/>
      <c r="AU28" s="19"/>
      <c r="AV28" s="73" t="s">
        <v>30</v>
      </c>
      <c r="AW28" s="74"/>
      <c r="AX28" s="74"/>
      <c r="AY28" s="74"/>
      <c r="AZ28" s="75"/>
      <c r="BA28" s="22">
        <f>DATE($AF$2,11,1)</f>
        <v>44501</v>
      </c>
    </row>
    <row r="29" spans="1:53" s="66" customFormat="1" ht="21" customHeight="1" x14ac:dyDescent="0.25">
      <c r="A29" s="71" t="s">
        <v>48</v>
      </c>
      <c r="B29" s="68"/>
      <c r="C29"/>
      <c r="D29"/>
      <c r="E29"/>
      <c r="F29"/>
      <c r="G29"/>
      <c r="AS29" s="18" t="s">
        <v>6</v>
      </c>
      <c r="AT29" s="19"/>
      <c r="AU29" s="17"/>
      <c r="AV29" s="73" t="s">
        <v>31</v>
      </c>
      <c r="AW29" s="74"/>
      <c r="AX29" s="74"/>
      <c r="AY29" s="74"/>
      <c r="AZ29" s="75"/>
      <c r="BA29" s="22">
        <f>DATE($AF$2,11,17)</f>
        <v>44517</v>
      </c>
    </row>
    <row r="30" spans="1:53" ht="38.25" customHeight="1" thickBot="1" x14ac:dyDescent="0.3">
      <c r="A30" s="72" t="s">
        <v>53</v>
      </c>
      <c r="B30" s="69"/>
      <c r="O30" t="s">
        <v>47</v>
      </c>
      <c r="AS30" s="18" t="s">
        <v>7</v>
      </c>
      <c r="AT30" s="19"/>
      <c r="AU30" s="17"/>
      <c r="AV30" s="73" t="s">
        <v>42</v>
      </c>
      <c r="AW30" s="74"/>
      <c r="AX30" s="74"/>
      <c r="AY30" s="74"/>
      <c r="AZ30" s="75"/>
      <c r="BA30" s="22">
        <f>DATE($AF$2,12,24)</f>
        <v>44554</v>
      </c>
    </row>
    <row r="31" spans="1:53" x14ac:dyDescent="0.25">
      <c r="A31" s="132" t="s">
        <v>54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AS31" s="18" t="s">
        <v>8</v>
      </c>
      <c r="AT31" s="66"/>
      <c r="AU31" s="67"/>
      <c r="AV31" s="73" t="s">
        <v>32</v>
      </c>
      <c r="AW31" s="74"/>
      <c r="AX31" s="74"/>
      <c r="AY31" s="74"/>
      <c r="AZ31" s="75"/>
      <c r="BA31" s="22">
        <f>DATE($AF$2,12,25)</f>
        <v>44555</v>
      </c>
    </row>
    <row r="32" spans="1:53" s="19" customFormat="1" x14ac:dyDescent="0.25">
      <c r="A32" s="95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AS32" s="18"/>
      <c r="AT32" s="66"/>
      <c r="AU32" s="67"/>
      <c r="AV32" s="96"/>
      <c r="AW32" s="97"/>
      <c r="AX32" s="97"/>
      <c r="AY32" s="97"/>
      <c r="AZ32" s="98"/>
      <c r="BA32" s="22"/>
    </row>
    <row r="33" spans="1:53" ht="11.25" customHeight="1" thickBot="1" x14ac:dyDescent="0.3">
      <c r="A33" s="129"/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99"/>
      <c r="O33" s="87"/>
      <c r="P33" s="87"/>
      <c r="Q33" s="87"/>
      <c r="R33" s="87"/>
      <c r="S33" s="87"/>
      <c r="T33" s="87"/>
      <c r="U33" s="130"/>
      <c r="V33" s="130"/>
      <c r="W33" s="130"/>
      <c r="AS33" s="18" t="s">
        <v>41</v>
      </c>
      <c r="AT33" s="19"/>
      <c r="AU33" s="17"/>
      <c r="AV33" s="77" t="s">
        <v>43</v>
      </c>
      <c r="AW33" s="78"/>
      <c r="AX33" s="78"/>
      <c r="AY33" s="78"/>
      <c r="AZ33" s="79"/>
      <c r="BA33" s="22">
        <f>DATE($AF$2,12,26)</f>
        <v>44556</v>
      </c>
    </row>
    <row r="34" spans="1:53" s="19" customFormat="1" ht="71.25" customHeight="1" x14ac:dyDescent="0.25">
      <c r="A34" s="131" t="s">
        <v>57</v>
      </c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87"/>
      <c r="P34" s="87"/>
      <c r="Q34" s="87"/>
      <c r="R34" s="87"/>
      <c r="S34" s="87"/>
      <c r="T34" s="87"/>
      <c r="U34" s="87"/>
      <c r="V34" s="87"/>
      <c r="W34" s="87"/>
      <c r="AS34" s="18" t="s">
        <v>9</v>
      </c>
      <c r="AU34" s="17"/>
      <c r="AV34" s="76"/>
      <c r="AW34" s="76"/>
      <c r="AX34" s="76"/>
      <c r="AY34" s="76"/>
      <c r="AZ34" s="76"/>
      <c r="BA34" s="45"/>
    </row>
    <row r="35" spans="1:53" ht="24" customHeight="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AS35" s="18" t="s">
        <v>49</v>
      </c>
      <c r="AT35" s="19"/>
      <c r="AU35" s="19"/>
      <c r="AV35" s="19"/>
      <c r="AW35" s="3"/>
      <c r="AX35" s="19"/>
      <c r="AY35" s="19"/>
      <c r="AZ35" s="19"/>
      <c r="BA35" s="3"/>
    </row>
    <row r="36" spans="1:53" x14ac:dyDescent="0.25">
      <c r="AS36" s="18" t="s">
        <v>10</v>
      </c>
      <c r="AT36" s="19"/>
      <c r="AU36" s="19"/>
      <c r="AV36" s="19"/>
      <c r="AW36" s="19"/>
      <c r="AX36" s="19"/>
      <c r="AY36" s="19"/>
      <c r="AZ36" s="19"/>
      <c r="BA36" s="19"/>
    </row>
    <row r="37" spans="1:53" x14ac:dyDescent="0.25">
      <c r="AS37" s="18" t="s">
        <v>11</v>
      </c>
      <c r="AT37" s="19"/>
      <c r="AU37" s="19"/>
      <c r="AV37" s="19"/>
      <c r="AW37" s="19"/>
      <c r="AX37" s="19"/>
      <c r="AY37" s="19"/>
      <c r="AZ37" s="19"/>
      <c r="BA37" s="19"/>
    </row>
    <row r="38" spans="1:53" x14ac:dyDescent="0.25">
      <c r="AS38" s="18" t="s">
        <v>12</v>
      </c>
      <c r="AT38" s="19"/>
      <c r="AU38" s="19"/>
      <c r="AV38" s="19"/>
      <c r="AW38" s="19"/>
      <c r="AX38" s="19"/>
      <c r="AY38" s="19"/>
      <c r="AZ38" s="19"/>
      <c r="BA38" s="19"/>
    </row>
    <row r="39" spans="1:53" x14ac:dyDescent="0.25">
      <c r="AT39" s="19"/>
      <c r="AU39" s="19"/>
    </row>
    <row r="53" spans="2:6" x14ac:dyDescent="0.25">
      <c r="B53" s="19"/>
      <c r="F53" s="20"/>
    </row>
  </sheetData>
  <dataConsolidate/>
  <mergeCells count="26">
    <mergeCell ref="A33:M33"/>
    <mergeCell ref="U33:W33"/>
    <mergeCell ref="A34:N34"/>
    <mergeCell ref="A31:N31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  <mergeCell ref="AF2:AH2"/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4">
      <formula>OR(WEEKDAY(C$5,2)=6,WEEKDAY(C$5,2)=7)</formula>
    </cfRule>
    <cfRule type="expression" dxfId="0" priority="205">
      <formula>VLOOKUP(C$5,$BA$18:$BA$33,1,0)</formula>
    </cfRule>
  </conditionalFormatting>
  <dataValidations disablePrompts="1" count="2">
    <dataValidation type="list" allowBlank="1" showInputMessage="1" showErrorMessage="1" sqref="X2:AC2">
      <formula1>$AS$26:$AS$38</formula1>
    </dataValidation>
    <dataValidation type="list" allowBlank="1" showInputMessage="1" showErrorMessage="1" sqref="AF2">
      <formula1>$AS$18:$AS$25</formula1>
    </dataValidation>
  </dataValidations>
  <pageMargins left="0.25" right="0.25" top="0.75" bottom="0.75" header="0.3" footer="0.3"/>
  <pageSetup paperSize="9" scale="58" orientation="landscape" r:id="rId1"/>
  <headerFooter>
    <oddFooter>&amp;C&amp;P/&amp;N
Platnosť: 15.12.2021, účinnosť: 15.12.2021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D32" sqref="D32"/>
    </sheetView>
  </sheetViews>
  <sheetFormatPr defaultRowHeight="15" x14ac:dyDescent="0.25"/>
  <cols>
    <col min="1" max="16384" width="9.140625" style="47"/>
  </cols>
  <sheetData>
    <row r="1" spans="1:12" ht="15" customHeight="1" x14ac:dyDescent="0.25">
      <c r="A1" s="158" t="s">
        <v>56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x14ac:dyDescent="0.25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x14ac:dyDescent="0.25">
      <c r="A3" s="159"/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</row>
    <row r="4" spans="1:12" x14ac:dyDescent="0.25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</row>
    <row r="5" spans="1:12" x14ac:dyDescent="0.25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</row>
    <row r="6" spans="1:12" x14ac:dyDescent="0.2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x14ac:dyDescent="0.25">
      <c r="A7" s="159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</row>
    <row r="8" spans="1:12" x14ac:dyDescent="0.25">
      <c r="A8" s="159"/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</row>
    <row r="9" spans="1:12" x14ac:dyDescent="0.25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</row>
    <row r="10" spans="1:12" x14ac:dyDescent="0.25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</row>
    <row r="11" spans="1:12" x14ac:dyDescent="0.25">
      <c r="A11" s="159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</row>
    <row r="12" spans="1:12" x14ac:dyDescent="0.25">
      <c r="A12" s="159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</row>
    <row r="13" spans="1:12" x14ac:dyDescent="0.25">
      <c r="A13" s="159"/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12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</row>
    <row r="15" spans="1:12" x14ac:dyDescent="0.25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12" x14ac:dyDescent="0.25">
      <c r="A16" s="159"/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3" x14ac:dyDescent="0.25">
      <c r="A17" s="159"/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</row>
    <row r="18" spans="1:13" x14ac:dyDescent="0.25">
      <c r="A18" s="159"/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</row>
    <row r="19" spans="1:13" x14ac:dyDescent="0.25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</row>
    <row r="20" spans="1:13" x14ac:dyDescent="0.25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</row>
    <row r="21" spans="1:13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</row>
    <row r="22" spans="1:13" x14ac:dyDescent="0.25">
      <c r="A22" s="159"/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</row>
    <row r="23" spans="1:13" x14ac:dyDescent="0.25">
      <c r="A23" s="159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</row>
    <row r="24" spans="1:13" x14ac:dyDescent="0.25">
      <c r="A24" s="159"/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</row>
    <row r="25" spans="1:13" x14ac:dyDescent="0.25">
      <c r="A25" s="159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</row>
    <row r="26" spans="1:13" x14ac:dyDescent="0.25">
      <c r="A26" s="159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</row>
    <row r="27" spans="1:13" x14ac:dyDescent="0.25">
      <c r="A27" s="159"/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50"/>
    </row>
    <row r="28" spans="1:13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50"/>
    </row>
    <row r="29" spans="1:13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50"/>
    </row>
    <row r="30" spans="1:13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50"/>
    </row>
    <row r="31" spans="1:13" x14ac:dyDescent="0.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1:13" x14ac:dyDescent="0.25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0"/>
    </row>
    <row r="33" spans="1:13" x14ac:dyDescent="0.2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</row>
    <row r="34" spans="1:13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50"/>
    </row>
    <row r="35" spans="1:13" x14ac:dyDescent="0.2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50"/>
    </row>
    <row r="36" spans="1:13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</row>
    <row r="37" spans="1:13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50"/>
    </row>
    <row r="38" spans="1:13" x14ac:dyDescent="0.2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50"/>
    </row>
    <row r="39" spans="1:13" x14ac:dyDescent="0.2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50"/>
    </row>
    <row r="40" spans="1:13" x14ac:dyDescent="0.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0"/>
    </row>
    <row r="41" spans="1:13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50"/>
    </row>
    <row r="42" spans="1:13" x14ac:dyDescent="0.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50"/>
    </row>
    <row r="43" spans="1:13" x14ac:dyDescent="0.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50"/>
    </row>
    <row r="44" spans="1:13" x14ac:dyDescent="0.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50"/>
    </row>
    <row r="45" spans="1:13" x14ac:dyDescent="0.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50"/>
    </row>
    <row r="46" spans="1:13" x14ac:dyDescent="0.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50"/>
    </row>
    <row r="47" spans="1:13" x14ac:dyDescent="0.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50"/>
    </row>
    <row r="48" spans="1:13" x14ac:dyDescent="0.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50"/>
    </row>
    <row r="49" spans="1:13" x14ac:dyDescent="0.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50"/>
    </row>
    <row r="50" spans="1:13" x14ac:dyDescent="0.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50"/>
    </row>
    <row r="51" spans="1:13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13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</row>
    <row r="53" spans="1:13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</row>
    <row r="54" spans="1:13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</row>
    <row r="55" spans="1:13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</row>
    <row r="56" spans="1:13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</row>
    <row r="57" spans="1:13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</row>
    <row r="58" spans="1:13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</row>
    <row r="59" spans="1:13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</row>
    <row r="60" spans="1:13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</row>
    <row r="61" spans="1:13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</row>
    <row r="62" spans="1:13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</row>
    <row r="63" spans="1:13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</row>
    <row r="64" spans="1:13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</row>
    <row r="65" spans="1:12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</row>
    <row r="66" spans="1:12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</row>
    <row r="67" spans="1:12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</row>
    <row r="68" spans="1:12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</row>
    <row r="69" spans="1:12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</row>
    <row r="70" spans="1:12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</row>
    <row r="71" spans="1:12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</row>
    <row r="72" spans="1:12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</row>
    <row r="73" spans="1:12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</row>
    <row r="74" spans="1:12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</row>
    <row r="75" spans="1:12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</row>
    <row r="76" spans="1:12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</row>
    <row r="77" spans="1:12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</row>
    <row r="78" spans="1:12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</row>
    <row r="79" spans="1:12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</row>
    <row r="80" spans="1:12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</row>
    <row r="81" spans="1:12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</row>
    <row r="82" spans="1:12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</row>
    <row r="83" spans="1:12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</row>
    <row r="84" spans="1:12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</row>
    <row r="85" spans="1:12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</row>
    <row r="86" spans="1:12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</row>
    <row r="87" spans="1:12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</row>
    <row r="88" spans="1:12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</row>
    <row r="89" spans="1:12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1:12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</row>
    <row r="91" spans="1:12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</row>
    <row r="92" spans="1:12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</row>
    <row r="93" spans="1:12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</row>
    <row r="94" spans="1:12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</row>
    <row r="95" spans="1:12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</row>
    <row r="96" spans="1:12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</row>
    <row r="97" spans="1:12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</row>
    <row r="98" spans="1:12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</row>
    <row r="99" spans="1:12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</row>
    <row r="100" spans="1:12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1:12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</row>
    <row r="102" spans="1:12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</row>
    <row r="103" spans="1:12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</row>
    <row r="104" spans="1:12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</row>
    <row r="105" spans="1:12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</row>
    <row r="106" spans="1:12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</row>
    <row r="107" spans="1:12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</row>
    <row r="108" spans="1:12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</row>
    <row r="109" spans="1:12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</row>
    <row r="110" spans="1:12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</row>
    <row r="111" spans="1:12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</row>
    <row r="112" spans="1:12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</row>
    <row r="114" spans="1:12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</row>
    <row r="115" spans="1:12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</row>
    <row r="116" spans="1:12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</row>
    <row r="117" spans="1:12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</row>
    <row r="118" spans="1:12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</row>
    <row r="119" spans="1:12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</row>
    <row r="122" spans="1:12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</row>
    <row r="123" spans="1:12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</row>
    <row r="124" spans="1:12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</row>
    <row r="125" spans="1:12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</row>
    <row r="126" spans="1:12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</row>
    <row r="127" spans="1:12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</row>
    <row r="128" spans="1:12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</row>
    <row r="129" spans="1:12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</row>
    <row r="130" spans="1:12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</row>
    <row r="131" spans="1:12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</row>
    <row r="132" spans="1:12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</row>
    <row r="133" spans="1:12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</row>
    <row r="134" spans="1:12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</row>
    <row r="135" spans="1:12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</row>
    <row r="136" spans="1:12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</row>
    <row r="137" spans="1:12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</row>
    <row r="138" spans="1:12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</row>
    <row r="139" spans="1:12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</row>
    <row r="140" spans="1:12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</row>
    <row r="141" spans="1:12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</row>
    <row r="142" spans="1:12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</row>
    <row r="143" spans="1:12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</row>
    <row r="144" spans="1:12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</row>
    <row r="145" spans="1:12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</row>
    <row r="146" spans="1:12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</row>
    <row r="147" spans="1:12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</row>
    <row r="148" spans="1:12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</row>
    <row r="149" spans="1:12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</row>
    <row r="150" spans="1:12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</row>
    <row r="151" spans="1:12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</row>
    <row r="152" spans="1:12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</row>
    <row r="153" spans="1:12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</row>
    <row r="154" spans="1:12" x14ac:dyDescent="0.25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</row>
    <row r="155" spans="1:12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</row>
    <row r="156" spans="1:12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</row>
    <row r="157" spans="1:12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</row>
    <row r="158" spans="1:12" x14ac:dyDescent="0.25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</row>
    <row r="159" spans="1:12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</row>
    <row r="160" spans="1:12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</row>
    <row r="161" spans="1:12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</row>
    <row r="162" spans="1:12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</row>
    <row r="163" spans="1:12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</row>
    <row r="164" spans="1:12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</row>
    <row r="165" spans="1:12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</row>
    <row r="166" spans="1:12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</row>
    <row r="167" spans="1:12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</row>
    <row r="168" spans="1:12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</row>
    <row r="169" spans="1:12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</row>
    <row r="170" spans="1:12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</row>
    <row r="171" spans="1:12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</row>
    <row r="172" spans="1:12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</row>
    <row r="173" spans="1:12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</row>
    <row r="174" spans="1:12" x14ac:dyDescent="0.25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</row>
    <row r="175" spans="1:12" x14ac:dyDescent="0.25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</row>
    <row r="176" spans="1:12" x14ac:dyDescent="0.25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</row>
    <row r="177" spans="1:12" x14ac:dyDescent="0.25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</row>
    <row r="178" spans="1:12" x14ac:dyDescent="0.25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</row>
    <row r="179" spans="1:12" x14ac:dyDescent="0.25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</row>
    <row r="180" spans="1:12" x14ac:dyDescent="0.25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</row>
    <row r="181" spans="1:12" x14ac:dyDescent="0.25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</row>
    <row r="182" spans="1:12" x14ac:dyDescent="0.25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</row>
    <row r="183" spans="1:12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</row>
    <row r="184" spans="1:12" x14ac:dyDescent="0.25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</row>
    <row r="185" spans="1:12" x14ac:dyDescent="0.25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</row>
    <row r="186" spans="1:12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</row>
    <row r="187" spans="1:12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</row>
    <row r="188" spans="1:12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</row>
    <row r="189" spans="1:12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</row>
    <row r="190" spans="1:12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</row>
    <row r="191" spans="1:12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</row>
    <row r="192" spans="1:12" x14ac:dyDescent="0.25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</row>
    <row r="193" spans="1:12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</row>
    <row r="194" spans="1:12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</row>
    <row r="195" spans="1:12" x14ac:dyDescent="0.25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</row>
    <row r="196" spans="1:12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</row>
    <row r="197" spans="1:12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</row>
    <row r="198" spans="1:12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</row>
    <row r="199" spans="1:12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</row>
    <row r="200" spans="1:12" x14ac:dyDescent="0.25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</row>
    <row r="201" spans="1:12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</row>
    <row r="202" spans="1:12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</row>
    <row r="203" spans="1:12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</row>
    <row r="204" spans="1:12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</row>
    <row r="205" spans="1:12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</row>
    <row r="206" spans="1:12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</row>
    <row r="207" spans="1:12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</row>
    <row r="208" spans="1:12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</row>
    <row r="209" spans="1:12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</row>
    <row r="210" spans="1:12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</row>
    <row r="211" spans="1:12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</row>
    <row r="212" spans="1:12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</row>
    <row r="213" spans="1:12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</row>
    <row r="214" spans="1:12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</row>
    <row r="215" spans="1:12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</row>
    <row r="216" spans="1:12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</row>
    <row r="217" spans="1:12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</row>
    <row r="218" spans="1:12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</row>
    <row r="219" spans="1:12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</row>
    <row r="220" spans="1:12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</row>
    <row r="221" spans="1:12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</row>
    <row r="222" spans="1:12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</row>
    <row r="223" spans="1:12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</row>
    <row r="224" spans="1:12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</row>
    <row r="225" spans="1:12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</row>
    <row r="226" spans="1:12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</row>
    <row r="227" spans="1:12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</row>
    <row r="228" spans="1:12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</row>
    <row r="229" spans="1:12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</row>
    <row r="230" spans="1:12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</row>
    <row r="231" spans="1:12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</row>
    <row r="232" spans="1:12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</row>
    <row r="233" spans="1:12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</row>
    <row r="234" spans="1:12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</row>
    <row r="235" spans="1:12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</row>
    <row r="236" spans="1:12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</row>
    <row r="237" spans="1:12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</row>
    <row r="238" spans="1:12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</row>
    <row r="239" spans="1:12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</row>
    <row r="240" spans="1:12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</row>
    <row r="241" spans="1:12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</row>
    <row r="242" spans="1:12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</row>
    <row r="243" spans="1:12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</row>
    <row r="244" spans="1:12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</row>
    <row r="245" spans="1:12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</row>
    <row r="246" spans="1:12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</row>
    <row r="247" spans="1:12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</row>
    <row r="248" spans="1:12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</row>
    <row r="249" spans="1:12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</row>
    <row r="250" spans="1:12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</row>
    <row r="251" spans="1:12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</row>
    <row r="252" spans="1:12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</row>
    <row r="253" spans="1:12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</row>
    <row r="254" spans="1:12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</row>
    <row r="255" spans="1:12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</row>
    <row r="256" spans="1:12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</row>
    <row r="257" spans="1:12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</row>
    <row r="258" spans="1:12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</row>
    <row r="259" spans="1:12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</row>
    <row r="260" spans="1:12" x14ac:dyDescent="0.25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</row>
    <row r="261" spans="1:12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</row>
    <row r="262" spans="1:12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</row>
    <row r="263" spans="1:12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</row>
    <row r="264" spans="1:12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</row>
    <row r="265" spans="1:12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</row>
    <row r="266" spans="1:12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</row>
    <row r="267" spans="1:12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</row>
    <row r="268" spans="1:12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</row>
    <row r="269" spans="1:12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</row>
    <row r="270" spans="1:12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</row>
    <row r="271" spans="1:12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</row>
    <row r="272" spans="1:12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</row>
    <row r="273" spans="1:12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</row>
    <row r="274" spans="1:12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</row>
    <row r="275" spans="1:12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</row>
    <row r="276" spans="1:12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</row>
    <row r="277" spans="1:12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</row>
    <row r="278" spans="1:12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</row>
    <row r="279" spans="1:12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</row>
    <row r="280" spans="1:12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</row>
    <row r="281" spans="1:12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</row>
    <row r="282" spans="1:12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</row>
    <row r="283" spans="1:12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</row>
    <row r="284" spans="1:12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</row>
    <row r="285" spans="1:12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</row>
    <row r="286" spans="1:12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</row>
    <row r="287" spans="1:12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</row>
    <row r="288" spans="1:12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</row>
    <row r="289" spans="1:12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</row>
    <row r="290" spans="1:12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</row>
    <row r="291" spans="1:12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</row>
    <row r="292" spans="1:12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</row>
    <row r="293" spans="1:12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</row>
    <row r="294" spans="1:12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</row>
    <row r="295" spans="1:12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</row>
    <row r="296" spans="1:12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</row>
    <row r="297" spans="1:12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</row>
    <row r="298" spans="1:12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</row>
    <row r="299" spans="1:12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</row>
    <row r="300" spans="1:12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</row>
    <row r="301" spans="1:12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</row>
    <row r="302" spans="1:12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</row>
    <row r="303" spans="1:12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</row>
    <row r="304" spans="1:12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</row>
    <row r="305" spans="1:12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</row>
    <row r="306" spans="1:12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</row>
    <row r="307" spans="1:12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</row>
    <row r="308" spans="1:12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</row>
    <row r="309" spans="1:12" x14ac:dyDescent="0.25">
      <c r="A309" s="48"/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8"/>
    </row>
    <row r="310" spans="1:12" x14ac:dyDescent="0.25">
      <c r="A310" s="48"/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8"/>
    </row>
    <row r="311" spans="1:12" x14ac:dyDescent="0.25">
      <c r="A311" s="48"/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8"/>
    </row>
    <row r="312" spans="1:12" x14ac:dyDescent="0.25">
      <c r="A312" s="48"/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8"/>
    </row>
    <row r="313" spans="1:12" x14ac:dyDescent="0.25">
      <c r="A313" s="48"/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8"/>
    </row>
    <row r="314" spans="1:12" x14ac:dyDescent="0.25">
      <c r="A314" s="48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</row>
    <row r="315" spans="1:12" x14ac:dyDescent="0.25">
      <c r="A315" s="48"/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</row>
    <row r="316" spans="1:12" x14ac:dyDescent="0.25">
      <c r="A316" s="48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</row>
    <row r="317" spans="1:12" x14ac:dyDescent="0.25">
      <c r="A317" s="48"/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8"/>
    </row>
    <row r="318" spans="1:12" x14ac:dyDescent="0.25">
      <c r="A318" s="48"/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8"/>
    </row>
    <row r="319" spans="1:12" x14ac:dyDescent="0.25">
      <c r="A319" s="48"/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8"/>
    </row>
    <row r="320" spans="1:12" x14ac:dyDescent="0.25">
      <c r="A320" s="48"/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8"/>
    </row>
    <row r="321" spans="1:12" x14ac:dyDescent="0.25">
      <c r="A321" s="48"/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8"/>
    </row>
    <row r="322" spans="1:12" x14ac:dyDescent="0.25">
      <c r="A322" s="48"/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8"/>
    </row>
    <row r="323" spans="1:12" x14ac:dyDescent="0.25">
      <c r="A323" s="48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</row>
    <row r="324" spans="1:12" x14ac:dyDescent="0.25">
      <c r="A324" s="48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</row>
    <row r="325" spans="1:12" x14ac:dyDescent="0.25">
      <c r="A325" s="48"/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8"/>
    </row>
    <row r="326" spans="1:12" x14ac:dyDescent="0.25">
      <c r="A326" s="48"/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</row>
    <row r="327" spans="1:12" x14ac:dyDescent="0.25">
      <c r="A327" s="48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</row>
    <row r="328" spans="1:12" x14ac:dyDescent="0.25">
      <c r="A328" s="48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</row>
    <row r="329" spans="1:12" x14ac:dyDescent="0.25">
      <c r="A329" s="48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</row>
    <row r="330" spans="1:12" x14ac:dyDescent="0.25">
      <c r="A330" s="48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</row>
    <row r="331" spans="1:12" x14ac:dyDescent="0.25">
      <c r="A331" s="48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</row>
    <row r="332" spans="1:12" x14ac:dyDescent="0.25">
      <c r="A332" s="48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</row>
    <row r="333" spans="1:12" x14ac:dyDescent="0.25">
      <c r="A333" s="48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</row>
    <row r="334" spans="1:12" x14ac:dyDescent="0.25">
      <c r="A334" s="48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</row>
    <row r="335" spans="1:12" x14ac:dyDescent="0.25">
      <c r="A335" s="48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</row>
    <row r="336" spans="1:12" x14ac:dyDescent="0.25">
      <c r="A336" s="48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</row>
    <row r="337" spans="1:12" x14ac:dyDescent="0.25">
      <c r="A337" s="48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</row>
    <row r="338" spans="1:12" x14ac:dyDescent="0.25">
      <c r="A338" s="48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</row>
    <row r="339" spans="1:12" x14ac:dyDescent="0.25">
      <c r="A339" s="48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</row>
    <row r="340" spans="1:12" x14ac:dyDescent="0.25">
      <c r="A340" s="48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</row>
    <row r="341" spans="1:12" x14ac:dyDescent="0.25">
      <c r="A341" s="48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</row>
    <row r="342" spans="1:12" x14ac:dyDescent="0.25">
      <c r="A342" s="48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</row>
    <row r="343" spans="1:12" x14ac:dyDescent="0.25">
      <c r="A343" s="48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</row>
    <row r="344" spans="1:12" x14ac:dyDescent="0.25">
      <c r="A344" s="48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</row>
    <row r="345" spans="1:12" x14ac:dyDescent="0.25">
      <c r="A345" s="48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</row>
    <row r="346" spans="1:12" x14ac:dyDescent="0.25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</row>
    <row r="347" spans="1:12" x14ac:dyDescent="0.25">
      <c r="A347" s="48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</row>
    <row r="348" spans="1:12" x14ac:dyDescent="0.25">
      <c r="A348" s="48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</row>
    <row r="349" spans="1:12" x14ac:dyDescent="0.25">
      <c r="A349" s="48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</row>
    <row r="350" spans="1:12" x14ac:dyDescent="0.25">
      <c r="A350" s="48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</row>
    <row r="351" spans="1:12" x14ac:dyDescent="0.25">
      <c r="A351" s="48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</row>
    <row r="352" spans="1:12" x14ac:dyDescent="0.25">
      <c r="A352" s="48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</row>
    <row r="353" spans="1:12" x14ac:dyDescent="0.25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</row>
    <row r="354" spans="1:12" x14ac:dyDescent="0.25">
      <c r="A354" s="48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</row>
    <row r="355" spans="1:12" x14ac:dyDescent="0.25">
      <c r="A355" s="48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</row>
    <row r="356" spans="1:12" x14ac:dyDescent="0.25">
      <c r="A356" s="48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</row>
    <row r="357" spans="1:12" x14ac:dyDescent="0.25">
      <c r="A357" s="48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</row>
    <row r="358" spans="1:12" x14ac:dyDescent="0.25">
      <c r="A358" s="48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</row>
    <row r="359" spans="1:12" x14ac:dyDescent="0.25">
      <c r="A359" s="48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</row>
    <row r="360" spans="1:12" x14ac:dyDescent="0.25">
      <c r="A360" s="48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</row>
    <row r="361" spans="1:12" x14ac:dyDescent="0.25">
      <c r="A361" s="48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</row>
    <row r="362" spans="1:12" x14ac:dyDescent="0.25">
      <c r="A362" s="48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</row>
    <row r="363" spans="1:12" x14ac:dyDescent="0.25">
      <c r="A363" s="48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</row>
    <row r="364" spans="1:12" x14ac:dyDescent="0.25">
      <c r="A364" s="48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</row>
    <row r="365" spans="1:12" x14ac:dyDescent="0.25">
      <c r="A365" s="48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</row>
    <row r="366" spans="1:12" x14ac:dyDescent="0.25">
      <c r="A366" s="48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</row>
    <row r="367" spans="1:12" x14ac:dyDescent="0.25">
      <c r="A367" s="48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</row>
    <row r="368" spans="1:12" x14ac:dyDescent="0.25">
      <c r="A368" s="48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</row>
    <row r="369" spans="1:12" x14ac:dyDescent="0.25">
      <c r="A369" s="48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</row>
    <row r="370" spans="1:12" x14ac:dyDescent="0.25">
      <c r="A370" s="48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</row>
    <row r="371" spans="1:12" x14ac:dyDescent="0.25">
      <c r="A371" s="48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</row>
    <row r="372" spans="1:12" x14ac:dyDescent="0.25">
      <c r="A372" s="48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</row>
    <row r="373" spans="1:12" x14ac:dyDescent="0.25">
      <c r="A373" s="48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</row>
    <row r="374" spans="1:12" x14ac:dyDescent="0.25">
      <c r="A374" s="48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</row>
    <row r="375" spans="1:12" x14ac:dyDescent="0.25">
      <c r="A375" s="48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</row>
    <row r="376" spans="1:12" x14ac:dyDescent="0.25">
      <c r="A376" s="48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</row>
    <row r="377" spans="1:12" x14ac:dyDescent="0.25">
      <c r="A377" s="48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</row>
    <row r="378" spans="1:12" x14ac:dyDescent="0.25">
      <c r="A378" s="48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</row>
    <row r="379" spans="1:12" x14ac:dyDescent="0.25">
      <c r="A379" s="48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</row>
    <row r="380" spans="1:12" x14ac:dyDescent="0.25">
      <c r="A380" s="48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</row>
    <row r="381" spans="1:12" x14ac:dyDescent="0.25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</row>
    <row r="382" spans="1:12" x14ac:dyDescent="0.25">
      <c r="A382" s="48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</row>
    <row r="383" spans="1:12" x14ac:dyDescent="0.25">
      <c r="A383" s="48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</row>
    <row r="384" spans="1:12" x14ac:dyDescent="0.25">
      <c r="A384" s="48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</row>
    <row r="385" spans="1:12" x14ac:dyDescent="0.25">
      <c r="A385" s="48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</row>
    <row r="386" spans="1:12" x14ac:dyDescent="0.25">
      <c r="A386" s="48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</row>
    <row r="387" spans="1:12" x14ac:dyDescent="0.25">
      <c r="A387" s="48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</row>
    <row r="388" spans="1:12" x14ac:dyDescent="0.25">
      <c r="A388" s="48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</row>
    <row r="389" spans="1:12" x14ac:dyDescent="0.25">
      <c r="A389" s="48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</row>
    <row r="390" spans="1:12" x14ac:dyDescent="0.25">
      <c r="A390" s="48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</row>
    <row r="391" spans="1:12" x14ac:dyDescent="0.25">
      <c r="A391" s="48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</row>
    <row r="392" spans="1:12" x14ac:dyDescent="0.25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</row>
    <row r="393" spans="1:12" x14ac:dyDescent="0.25">
      <c r="A393" s="48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</row>
    <row r="394" spans="1:12" x14ac:dyDescent="0.25">
      <c r="A394" s="48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</row>
    <row r="395" spans="1:12" x14ac:dyDescent="0.25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</row>
    <row r="396" spans="1:12" x14ac:dyDescent="0.25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</row>
    <row r="397" spans="1:12" x14ac:dyDescent="0.25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</row>
    <row r="398" spans="1:12" x14ac:dyDescent="0.25">
      <c r="A398" s="48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</row>
    <row r="399" spans="1:12" x14ac:dyDescent="0.25">
      <c r="A399" s="48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</row>
    <row r="400" spans="1:12" x14ac:dyDescent="0.25">
      <c r="A400" s="48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</row>
  </sheetData>
  <mergeCells count="1">
    <mergeCell ref="A1:L2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9099552-CC3A-49B8-8729-542EA8DA2DDF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Marek Veľký</cp:lastModifiedBy>
  <cp:lastPrinted>2021-12-14T09:47:14Z</cp:lastPrinted>
  <dcterms:created xsi:type="dcterms:W3CDTF">2018-06-08T08:53:29Z</dcterms:created>
  <dcterms:modified xsi:type="dcterms:W3CDTF">2021-12-14T13:30:01Z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